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'Sheet1'!$11:$13</definedName>
  </definedNames>
  <calcPr fullCalcOnLoad="1"/>
</workbook>
</file>

<file path=xl/sharedStrings.xml><?xml version="1.0" encoding="utf-8"?>
<sst xmlns="http://schemas.openxmlformats.org/spreadsheetml/2006/main" count="188" uniqueCount="162">
  <si>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</si>
  <si>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</si>
  <si>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</si>
  <si>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</si>
  <si>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</si>
  <si>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</si>
  <si>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</si>
  <si>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</si>
  <si>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TRIM.I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</si>
  <si>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</si>
  <si>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</si>
  <si>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</si>
  <si>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</si>
  <si>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</si>
  <si>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</si>
  <si>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</si>
  <si>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</si>
  <si>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</si>
  <si>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</si>
  <si>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</si>
  <si>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</si>
  <si>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</si>
  <si>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</si>
  <si>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</si>
  <si>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</si>
  <si>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</si>
  <si>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</si>
  <si>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</si>
  <si>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</si>
  <si>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</si>
  <si>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</si>
  <si>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</si>
  <si>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</si>
  <si>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</si>
  <si>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</si>
  <si>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</si>
  <si>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</si>
  <si>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</si>
  <si>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</si>
  <si>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</si>
  <si>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</si>
  <si>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</si>
  <si>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</si>
  <si>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330208</t>
  </si>
  <si>
    <t>Venituri din prestări de servicii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</si>
  <si>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</si>
  <si>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</si>
  <si>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</si>
  <si>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</si>
  <si>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</si>
  <si>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</si>
  <si>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</si>
  <si>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</si>
  <si>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</si>
  <si>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</si>
  <si>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</si>
  <si>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</si>
  <si>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</si>
  <si>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</si>
  <si>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</si>
  <si>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</si>
  <si>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</si>
  <si>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</si>
  <si>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</si>
  <si>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</si>
  <si>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</si>
  <si>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</si>
  <si>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</si>
  <si>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</si>
  <si>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</si>
  <si>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</si>
  <si>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</si>
  <si>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</si>
  <si>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</si>
  <si>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</si>
  <si>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</si>
  <si>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</si>
  <si>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</si>
  <si>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</si>
  <si>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</si>
  <si>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</si>
  <si>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</si>
  <si>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</si>
  <si>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</si>
  <si>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</si>
  <si>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</si>
  <si>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</si>
  <si>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</si>
  <si>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</si>
  <si>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</si>
  <si>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</si>
  <si>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</si>
  <si>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</si>
  <si>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</si>
  <si>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</si>
  <si>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</si>
  <si>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</si>
  <si>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</si>
  <si>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</si>
  <si>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</si>
  <si>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</si>
  <si>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</si>
  <si>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</si>
  <si>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</si>
  <si>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</si>
  <si>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</si>
  <si>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</si>
  <si>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</si>
  <si>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</si>
  <si>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</si>
  <si>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</si>
  <si>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</si>
  <si>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</si>
  <si>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</si>
  <si>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</si>
  <si>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</si>
  <si>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</si>
  <si>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</si>
  <si>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</si>
  <si>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</si>
  <si>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Contrasemnează</t>
  </si>
  <si>
    <t>SECRETARUL JUDEŢULUI,</t>
  </si>
  <si>
    <t>Anexa nr.1</t>
  </si>
  <si>
    <t>CONT DE EXECUŢIE BUGETARĂ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</si>
  <si>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</si>
  <si>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</si>
  <si>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</si>
  <si>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</si>
  <si>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</si>
  <si>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</si>
  <si>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</si>
  <si>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</si>
  <si>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</si>
  <si>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</si>
  <si>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</si>
  <si>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</si>
  <si>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</si>
  <si>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</si>
  <si>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</si>
  <si>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</si>
  <si>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110205</t>
  </si>
  <si>
    <t>Sume defalcate din TVA pt drumuri</t>
  </si>
  <si>
    <t>360232</t>
  </si>
  <si>
    <t>Sume provenite din finantarea anilor precedenti</t>
  </si>
  <si>
    <t>36023203</t>
  </si>
  <si>
    <t>510259</t>
  </si>
  <si>
    <t>la H.C.J.nr.               din         .04.2017</t>
  </si>
  <si>
    <t>31.03.2017</t>
  </si>
  <si>
    <t>BUGET LOCAL</t>
  </si>
  <si>
    <t>300201</t>
  </si>
  <si>
    <t>Varsaminte din profitul net al regiilor autonome, societatilor si companiilor nationale</t>
  </si>
  <si>
    <t>4002</t>
  </si>
  <si>
    <t>INCASARI DIN ACORDAREA IMPRUMUTURILOR ACORDATE</t>
  </si>
  <si>
    <t>400206</t>
  </si>
  <si>
    <t>Incasari din rambursarea imprumuturilor pentru infiintarea unor institutii si servicii publice de interes local sau a unor activitati finantate integral din venituri proprii</t>
  </si>
  <si>
    <t>650259</t>
  </si>
  <si>
    <t>740280</t>
  </si>
  <si>
    <t>Imprumuturi</t>
  </si>
  <si>
    <t>510285</t>
  </si>
  <si>
    <t>Plati ef.in anii precedenti si recuperate in anul curent</t>
  </si>
  <si>
    <t>610285</t>
  </si>
  <si>
    <t>Sorin BRAŞOVEANU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</si>
</sst>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4"/>
  <sheetViews>
    <sheetView tabSelected="1" zoomScalePageLayoutView="0" workbookViewId="0" topLeftCell="A1">
      <selection activeCell="A110" sqref="A110:C110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5.57421875" style="0" customWidth="1"/>
    <col min="4" max="4" width="10.421875" style="0" customWidth="1"/>
    <col min="5" max="5" width="9.7109375" style="0" bestFit="1" customWidth="1"/>
    <col min="6" max="6" width="10.421875" style="0" bestFit="1" customWidth="1"/>
    <col min="7" max="7" width="7.140625" style="0" bestFit="1" customWidth="1"/>
  </cols>
  <sheetData>
    <row r="2" spans="1:7" ht="12.75">
      <c r="A2" s="4" t="s">
        <v>0</v>
      </c>
      <c r="D2" s="44" t="s">
        <v>122</v>
      </c>
      <c r="E2" s="44"/>
      <c r="F2" s="44"/>
      <c r="G2" s="44"/>
    </row>
    <row r="3" spans="4:7" ht="12.75">
      <c r="D3" s="44" t="s">
        <v>146</v>
      </c>
      <c r="E3" s="44"/>
      <c r="F3" s="44"/>
      <c r="G3" s="44"/>
    </row>
    <row r="6" spans="1:7" ht="12.75">
      <c r="A6" s="44" t="s">
        <v>123</v>
      </c>
      <c r="B6" s="44"/>
      <c r="C6" s="44"/>
      <c r="D6" s="44"/>
      <c r="E6" s="44"/>
      <c r="F6" s="44"/>
      <c r="G6" s="44"/>
    </row>
    <row r="7" spans="1:7" ht="12.75">
      <c r="A7" s="44" t="s">
        <v>118</v>
      </c>
      <c r="B7" s="44"/>
      <c r="C7" s="44"/>
      <c r="D7" s="44"/>
      <c r="E7" s="44"/>
      <c r="F7" s="44"/>
      <c r="G7" s="44"/>
    </row>
    <row r="8" spans="1:7" ht="12.75">
      <c r="A8" s="44" t="s">
        <v>147</v>
      </c>
      <c r="B8" s="44"/>
      <c r="C8" s="44"/>
      <c r="D8" s="44"/>
      <c r="E8" s="44"/>
      <c r="F8" s="44"/>
      <c r="G8" s="44"/>
    </row>
    <row r="9" spans="1:7" ht="12.75">
      <c r="A9" s="5"/>
      <c r="B9" s="5"/>
      <c r="C9" s="5"/>
      <c r="D9" s="5"/>
      <c r="E9" s="5"/>
      <c r="F9" s="5"/>
      <c r="G9" s="5"/>
    </row>
    <row r="10" ht="12.75">
      <c r="A10" s="4"/>
    </row>
    <row r="11" spans="1:7" ht="12.75">
      <c r="A11" s="4" t="s">
        <v>148</v>
      </c>
      <c r="G11" s="5" t="s">
        <v>15</v>
      </c>
    </row>
    <row r="12" spans="1:7" ht="12.75">
      <c r="A12" s="6" t="s">
        <v>1</v>
      </c>
      <c r="B12" s="1" t="s">
        <v>3</v>
      </c>
      <c r="C12" s="6" t="s">
        <v>5</v>
      </c>
      <c r="D12" s="1" t="s">
        <v>6</v>
      </c>
      <c r="E12" s="6" t="s">
        <v>7</v>
      </c>
      <c r="F12" s="1" t="s">
        <v>12</v>
      </c>
      <c r="G12" s="6"/>
    </row>
    <row r="13" spans="1:7" ht="12.75">
      <c r="A13" s="7" t="s">
        <v>2</v>
      </c>
      <c r="B13" s="2" t="s">
        <v>4</v>
      </c>
      <c r="C13" s="7"/>
      <c r="D13" s="2">
        <v>2017</v>
      </c>
      <c r="E13" s="7" t="s">
        <v>8</v>
      </c>
      <c r="F13" s="2" t="s">
        <v>13</v>
      </c>
      <c r="G13" s="7" t="s">
        <v>9</v>
      </c>
    </row>
    <row r="14" spans="1:7" ht="12.75">
      <c r="A14" s="8"/>
      <c r="B14" s="3"/>
      <c r="C14" s="8"/>
      <c r="D14" s="3"/>
      <c r="E14" s="8"/>
      <c r="F14" s="3" t="s">
        <v>8</v>
      </c>
      <c r="G14" s="8"/>
    </row>
    <row r="15" spans="1:7" s="27" customFormat="1" ht="25.5">
      <c r="A15" s="34">
        <v>1</v>
      </c>
      <c r="B15" s="29" t="s">
        <v>10</v>
      </c>
      <c r="C15" s="13" t="s">
        <v>11</v>
      </c>
      <c r="D15" s="26">
        <f>SUM(D16:D17)</f>
        <v>80900</v>
      </c>
      <c r="E15" s="26">
        <f>SUM(E16:E17)</f>
        <v>20241</v>
      </c>
      <c r="F15" s="26">
        <f>SUM(F16:F17)</f>
        <v>19808.79</v>
      </c>
      <c r="G15" s="26">
        <f>F15/E15%</f>
        <v>97.86468059878464</v>
      </c>
    </row>
    <row r="16" spans="1:7" ht="12.75">
      <c r="A16" s="35">
        <v>2</v>
      </c>
      <c r="B16" s="31" t="s">
        <v>14</v>
      </c>
      <c r="C16" s="9" t="s">
        <v>16</v>
      </c>
      <c r="D16" s="17">
        <v>56600</v>
      </c>
      <c r="E16" s="17">
        <v>14150</v>
      </c>
      <c r="F16" s="17">
        <v>13718</v>
      </c>
      <c r="G16" s="36">
        <f aca="true" t="shared" si="0" ref="G16:G79">F16/E16%</f>
        <v>96.9469964664311</v>
      </c>
    </row>
    <row r="17" spans="1:7" ht="25.5">
      <c r="A17" s="35">
        <v>3</v>
      </c>
      <c r="B17" s="32" t="s">
        <v>17</v>
      </c>
      <c r="C17" s="10" t="s">
        <v>18</v>
      </c>
      <c r="D17" s="17">
        <v>24300</v>
      </c>
      <c r="E17" s="17">
        <v>6091</v>
      </c>
      <c r="F17" s="17">
        <v>6090.79</v>
      </c>
      <c r="G17" s="36">
        <f t="shared" si="0"/>
        <v>99.99655229026433</v>
      </c>
    </row>
    <row r="18" spans="1:7" ht="26.25" customHeight="1">
      <c r="A18" s="34">
        <v>4</v>
      </c>
      <c r="B18" s="29" t="s">
        <v>19</v>
      </c>
      <c r="C18" s="13" t="s">
        <v>20</v>
      </c>
      <c r="D18" s="15">
        <f>SUM(D19)</f>
        <v>155</v>
      </c>
      <c r="E18" s="15">
        <f>SUM(E19)</f>
        <v>50</v>
      </c>
      <c r="F18" s="15">
        <f>SUM(F19)</f>
        <v>96.59</v>
      </c>
      <c r="G18" s="26">
        <f t="shared" si="0"/>
        <v>193.18</v>
      </c>
    </row>
    <row r="19" spans="1:7" ht="12.75">
      <c r="A19" s="34">
        <v>5</v>
      </c>
      <c r="B19" s="32" t="s">
        <v>21</v>
      </c>
      <c r="C19" s="10" t="s">
        <v>22</v>
      </c>
      <c r="D19" s="17">
        <v>155</v>
      </c>
      <c r="E19" s="17">
        <v>50</v>
      </c>
      <c r="F19" s="17">
        <v>96.59</v>
      </c>
      <c r="G19" s="36">
        <f t="shared" si="0"/>
        <v>193.18</v>
      </c>
    </row>
    <row r="20" spans="1:7" ht="12.75">
      <c r="A20" s="35">
        <v>6</v>
      </c>
      <c r="B20" s="29" t="s">
        <v>23</v>
      </c>
      <c r="C20" s="13" t="s">
        <v>24</v>
      </c>
      <c r="D20" s="15">
        <f>SUM(D21:D23)</f>
        <v>122301</v>
      </c>
      <c r="E20" s="15">
        <f>SUM(E21:E23)</f>
        <v>31515</v>
      </c>
      <c r="F20" s="15">
        <f>SUM(F21:F23)</f>
        <v>31085</v>
      </c>
      <c r="G20" s="26">
        <f t="shared" si="0"/>
        <v>98.63557036331906</v>
      </c>
    </row>
    <row r="21" spans="1:7" ht="25.5" customHeight="1">
      <c r="A21" s="35">
        <v>7</v>
      </c>
      <c r="B21" s="32" t="s">
        <v>25</v>
      </c>
      <c r="C21" s="10" t="s">
        <v>26</v>
      </c>
      <c r="D21" s="17">
        <v>88664</v>
      </c>
      <c r="E21" s="17">
        <v>24151</v>
      </c>
      <c r="F21" s="17">
        <v>24066</v>
      </c>
      <c r="G21" s="36">
        <f t="shared" si="0"/>
        <v>99.64804769988821</v>
      </c>
    </row>
    <row r="22" spans="1:7" ht="12.75">
      <c r="A22" s="34">
        <v>8</v>
      </c>
      <c r="B22" s="32" t="s">
        <v>140</v>
      </c>
      <c r="C22" s="10" t="s">
        <v>141</v>
      </c>
      <c r="D22" s="17">
        <v>5870</v>
      </c>
      <c r="E22" s="17">
        <v>345</v>
      </c>
      <c r="F22" s="17">
        <v>0</v>
      </c>
      <c r="G22" s="36">
        <f t="shared" si="0"/>
        <v>0</v>
      </c>
    </row>
    <row r="23" spans="1:7" ht="25.5">
      <c r="A23" s="34">
        <v>9</v>
      </c>
      <c r="B23" s="32" t="s">
        <v>27</v>
      </c>
      <c r="C23" s="10" t="s">
        <v>28</v>
      </c>
      <c r="D23" s="17">
        <v>27767</v>
      </c>
      <c r="E23" s="17">
        <v>7019</v>
      </c>
      <c r="F23" s="17">
        <v>7019</v>
      </c>
      <c r="G23" s="36">
        <f t="shared" si="0"/>
        <v>100</v>
      </c>
    </row>
    <row r="24" spans="1:7" ht="51">
      <c r="A24" s="35">
        <v>10</v>
      </c>
      <c r="B24" s="29" t="s">
        <v>29</v>
      </c>
      <c r="C24" s="13" t="s">
        <v>30</v>
      </c>
      <c r="D24" s="18">
        <f>D25</f>
        <v>1400</v>
      </c>
      <c r="E24" s="18">
        <f>E25</f>
        <v>300</v>
      </c>
      <c r="F24" s="18">
        <f>F25</f>
        <v>180.11</v>
      </c>
      <c r="G24" s="26">
        <f t="shared" si="0"/>
        <v>60.03666666666667</v>
      </c>
    </row>
    <row r="25" spans="1:7" ht="12.75">
      <c r="A25" s="35">
        <v>11</v>
      </c>
      <c r="B25" s="32" t="s">
        <v>31</v>
      </c>
      <c r="C25" s="10" t="s">
        <v>32</v>
      </c>
      <c r="D25" s="17">
        <f>SUM(D26:D27)</f>
        <v>1400</v>
      </c>
      <c r="E25" s="17">
        <f>SUM(E26:E27)</f>
        <v>300</v>
      </c>
      <c r="F25" s="17">
        <f>SUM(F26:F27)</f>
        <v>180.11</v>
      </c>
      <c r="G25" s="36">
        <f t="shared" si="0"/>
        <v>60.03666666666667</v>
      </c>
    </row>
    <row r="26" spans="1:7" ht="25.5">
      <c r="A26" s="34">
        <v>12</v>
      </c>
      <c r="B26" s="29" t="s">
        <v>33</v>
      </c>
      <c r="C26" s="13" t="s">
        <v>34</v>
      </c>
      <c r="D26" s="15">
        <v>70</v>
      </c>
      <c r="E26" s="15">
        <v>20</v>
      </c>
      <c r="F26" s="15">
        <v>9.59</v>
      </c>
      <c r="G26" s="26">
        <f t="shared" si="0"/>
        <v>47.949999999999996</v>
      </c>
    </row>
    <row r="27" spans="1:7" ht="25.5">
      <c r="A27" s="34">
        <v>13</v>
      </c>
      <c r="B27" s="29" t="s">
        <v>35</v>
      </c>
      <c r="C27" s="13" t="s">
        <v>36</v>
      </c>
      <c r="D27" s="15">
        <v>1330</v>
      </c>
      <c r="E27" s="15">
        <v>280</v>
      </c>
      <c r="F27" s="15">
        <v>170.52</v>
      </c>
      <c r="G27" s="26">
        <f t="shared" si="0"/>
        <v>60.900000000000006</v>
      </c>
    </row>
    <row r="28" spans="1:7" ht="12.75">
      <c r="A28" s="35">
        <v>14</v>
      </c>
      <c r="B28" s="29" t="s">
        <v>37</v>
      </c>
      <c r="C28" s="13" t="s">
        <v>38</v>
      </c>
      <c r="D28" s="15">
        <f>D29+D30+D32</f>
        <v>1030</v>
      </c>
      <c r="E28" s="15">
        <f>E29+E30+E32</f>
        <v>50</v>
      </c>
      <c r="F28" s="15">
        <f>F29+F30+F32</f>
        <v>55.04</v>
      </c>
      <c r="G28" s="26">
        <f t="shared" si="0"/>
        <v>110.08</v>
      </c>
    </row>
    <row r="29" spans="1:7" ht="25.5">
      <c r="A29" s="35">
        <v>15</v>
      </c>
      <c r="B29" s="33" t="s">
        <v>149</v>
      </c>
      <c r="C29" s="24" t="s">
        <v>150</v>
      </c>
      <c r="D29" s="25">
        <v>800</v>
      </c>
      <c r="E29" s="25">
        <v>0</v>
      </c>
      <c r="F29" s="25">
        <v>0</v>
      </c>
      <c r="G29" s="36">
        <v>0</v>
      </c>
    </row>
    <row r="30" spans="1:7" ht="12.75">
      <c r="A30" s="34">
        <v>16</v>
      </c>
      <c r="B30" s="33" t="s">
        <v>39</v>
      </c>
      <c r="C30" s="10" t="s">
        <v>40</v>
      </c>
      <c r="D30" s="25">
        <f>D31</f>
        <v>230</v>
      </c>
      <c r="E30" s="25">
        <f>E31</f>
        <v>50</v>
      </c>
      <c r="F30" s="25">
        <f>F31</f>
        <v>55.04</v>
      </c>
      <c r="G30" s="36">
        <f t="shared" si="0"/>
        <v>110.08</v>
      </c>
    </row>
    <row r="31" spans="1:7" ht="25.5">
      <c r="A31" s="34">
        <v>17</v>
      </c>
      <c r="B31" s="29" t="s">
        <v>129</v>
      </c>
      <c r="C31" s="37" t="s">
        <v>130</v>
      </c>
      <c r="D31" s="15">
        <v>230</v>
      </c>
      <c r="E31" s="15">
        <v>50</v>
      </c>
      <c r="F31" s="15">
        <v>55.04</v>
      </c>
      <c r="G31" s="26">
        <f t="shared" si="0"/>
        <v>110.08</v>
      </c>
    </row>
    <row r="32" spans="1:7" ht="12.75">
      <c r="A32" s="35">
        <v>18</v>
      </c>
      <c r="B32" s="33" t="s">
        <v>138</v>
      </c>
      <c r="C32" s="28" t="s">
        <v>139</v>
      </c>
      <c r="D32" s="17">
        <v>0</v>
      </c>
      <c r="E32" s="17">
        <v>0</v>
      </c>
      <c r="F32" s="17">
        <v>0</v>
      </c>
      <c r="G32" s="36">
        <v>0</v>
      </c>
    </row>
    <row r="33" spans="1:7" ht="25.5">
      <c r="A33" s="35">
        <v>19</v>
      </c>
      <c r="B33" s="29" t="s">
        <v>41</v>
      </c>
      <c r="C33" s="13" t="s">
        <v>42</v>
      </c>
      <c r="D33" s="15">
        <f>SUM(D34)</f>
        <v>10</v>
      </c>
      <c r="E33" s="15">
        <f>SUM(E34)</f>
        <v>0</v>
      </c>
      <c r="F33" s="15">
        <f>SUM(F34)</f>
        <v>0.25</v>
      </c>
      <c r="G33" s="26">
        <v>0</v>
      </c>
    </row>
    <row r="34" spans="1:7" ht="12.75">
      <c r="A34" s="34">
        <v>20</v>
      </c>
      <c r="B34" s="32" t="s">
        <v>43</v>
      </c>
      <c r="C34" s="10" t="s">
        <v>44</v>
      </c>
      <c r="D34" s="17">
        <v>10</v>
      </c>
      <c r="E34" s="17">
        <v>0</v>
      </c>
      <c r="F34" s="17">
        <v>0.25</v>
      </c>
      <c r="G34" s="36">
        <v>0</v>
      </c>
    </row>
    <row r="35" spans="1:7" ht="12.75">
      <c r="A35" s="34">
        <v>21</v>
      </c>
      <c r="B35" s="29" t="s">
        <v>45</v>
      </c>
      <c r="C35" s="13" t="s">
        <v>46</v>
      </c>
      <c r="D35" s="15">
        <f>D36+D38</f>
        <v>405</v>
      </c>
      <c r="E35" s="15">
        <f>E36+E38</f>
        <v>100</v>
      </c>
      <c r="F35" s="15">
        <f>F36+F38</f>
        <v>61.46</v>
      </c>
      <c r="G35" s="26">
        <f t="shared" si="0"/>
        <v>61.46</v>
      </c>
    </row>
    <row r="36" spans="1:7" ht="12.75">
      <c r="A36" s="35">
        <v>22</v>
      </c>
      <c r="B36" s="33" t="s">
        <v>142</v>
      </c>
      <c r="C36" s="24" t="s">
        <v>143</v>
      </c>
      <c r="D36" s="25">
        <f>D37</f>
        <v>0</v>
      </c>
      <c r="E36" s="25">
        <f>E37</f>
        <v>0</v>
      </c>
      <c r="F36" s="25">
        <f>F37</f>
        <v>0</v>
      </c>
      <c r="G36" s="36">
        <v>0</v>
      </c>
    </row>
    <row r="37" spans="1:7" ht="12.75">
      <c r="A37" s="35">
        <v>23</v>
      </c>
      <c r="B37" s="29" t="s">
        <v>144</v>
      </c>
      <c r="C37" s="13" t="s">
        <v>143</v>
      </c>
      <c r="D37" s="15">
        <v>0</v>
      </c>
      <c r="E37" s="15">
        <v>0</v>
      </c>
      <c r="F37" s="15">
        <v>0</v>
      </c>
      <c r="G37" s="26">
        <v>0</v>
      </c>
    </row>
    <row r="38" spans="1:7" ht="12.75">
      <c r="A38" s="34">
        <v>24</v>
      </c>
      <c r="B38" s="32" t="s">
        <v>47</v>
      </c>
      <c r="C38" s="10" t="s">
        <v>48</v>
      </c>
      <c r="D38" s="17">
        <v>405</v>
      </c>
      <c r="E38" s="17">
        <v>100</v>
      </c>
      <c r="F38" s="17">
        <v>61.46</v>
      </c>
      <c r="G38" s="36">
        <f t="shared" si="0"/>
        <v>61.46</v>
      </c>
    </row>
    <row r="39" spans="1:7" ht="25.5">
      <c r="A39" s="34">
        <v>25</v>
      </c>
      <c r="B39" s="29" t="s">
        <v>49</v>
      </c>
      <c r="C39" s="13" t="s">
        <v>50</v>
      </c>
      <c r="D39" s="15">
        <f>D40+D41</f>
        <v>-3212</v>
      </c>
      <c r="E39" s="15">
        <f>E40+E41</f>
        <v>0</v>
      </c>
      <c r="F39" s="15">
        <f>F40+F41</f>
        <v>0</v>
      </c>
      <c r="G39" s="26">
        <v>0</v>
      </c>
    </row>
    <row r="40" spans="1:7" ht="25.5">
      <c r="A40" s="35">
        <v>26</v>
      </c>
      <c r="B40" s="32" t="s">
        <v>51</v>
      </c>
      <c r="C40" s="10" t="s">
        <v>52</v>
      </c>
      <c r="D40" s="17">
        <v>-3352</v>
      </c>
      <c r="E40" s="17">
        <v>0</v>
      </c>
      <c r="F40" s="17">
        <v>0</v>
      </c>
      <c r="G40" s="36">
        <v>0</v>
      </c>
    </row>
    <row r="41" spans="1:7" ht="12.75">
      <c r="A41" s="35">
        <v>27</v>
      </c>
      <c r="B41" s="33" t="s">
        <v>136</v>
      </c>
      <c r="C41" s="24" t="s">
        <v>137</v>
      </c>
      <c r="D41" s="17">
        <v>140</v>
      </c>
      <c r="E41" s="17">
        <v>0</v>
      </c>
      <c r="F41" s="17">
        <v>0</v>
      </c>
      <c r="G41" s="36">
        <v>0</v>
      </c>
    </row>
    <row r="42" spans="1:7" ht="25.5">
      <c r="A42" s="34">
        <v>28</v>
      </c>
      <c r="B42" s="29" t="s">
        <v>151</v>
      </c>
      <c r="C42" s="13" t="s">
        <v>152</v>
      </c>
      <c r="D42" s="15">
        <f aca="true" t="shared" si="1" ref="D42:F45">D43</f>
        <v>3300</v>
      </c>
      <c r="E42" s="15">
        <f t="shared" si="1"/>
        <v>0</v>
      </c>
      <c r="F42" s="15">
        <f t="shared" si="1"/>
        <v>0</v>
      </c>
      <c r="G42" s="26">
        <v>0</v>
      </c>
    </row>
    <row r="43" spans="1:7" ht="51">
      <c r="A43" s="34">
        <v>29</v>
      </c>
      <c r="B43" s="33" t="s">
        <v>153</v>
      </c>
      <c r="C43" s="24" t="s">
        <v>154</v>
      </c>
      <c r="D43" s="17">
        <v>3300</v>
      </c>
      <c r="E43" s="17">
        <v>0</v>
      </c>
      <c r="F43" s="17">
        <v>0</v>
      </c>
      <c r="G43" s="36">
        <v>0</v>
      </c>
    </row>
    <row r="44" spans="1:7" ht="12.75">
      <c r="A44" s="35">
        <v>30</v>
      </c>
      <c r="B44" s="29" t="s">
        <v>131</v>
      </c>
      <c r="C44" s="13" t="s">
        <v>134</v>
      </c>
      <c r="D44" s="15">
        <f t="shared" si="1"/>
        <v>0</v>
      </c>
      <c r="E44" s="15">
        <f t="shared" si="1"/>
        <v>0</v>
      </c>
      <c r="F44" s="15">
        <f t="shared" si="1"/>
        <v>0</v>
      </c>
      <c r="G44" s="26">
        <v>0</v>
      </c>
    </row>
    <row r="45" spans="1:7" ht="25.5">
      <c r="A45" s="35">
        <v>31</v>
      </c>
      <c r="B45" s="32" t="s">
        <v>132</v>
      </c>
      <c r="C45" s="24" t="s">
        <v>135</v>
      </c>
      <c r="D45" s="17">
        <f t="shared" si="1"/>
        <v>0</v>
      </c>
      <c r="E45" s="17">
        <f t="shared" si="1"/>
        <v>0</v>
      </c>
      <c r="F45" s="17">
        <f t="shared" si="1"/>
        <v>0</v>
      </c>
      <c r="G45" s="36">
        <v>0</v>
      </c>
    </row>
    <row r="46" spans="1:7" ht="25.5">
      <c r="A46" s="34">
        <v>32</v>
      </c>
      <c r="B46" s="29" t="s">
        <v>133</v>
      </c>
      <c r="C46" s="13" t="s">
        <v>135</v>
      </c>
      <c r="D46" s="15">
        <v>0</v>
      </c>
      <c r="E46" s="15">
        <v>0</v>
      </c>
      <c r="F46" s="15">
        <v>0</v>
      </c>
      <c r="G46" s="26">
        <v>0</v>
      </c>
    </row>
    <row r="47" spans="1:7" ht="12.75">
      <c r="A47" s="34">
        <v>33</v>
      </c>
      <c r="B47" s="29" t="s">
        <v>53</v>
      </c>
      <c r="C47" s="13" t="s">
        <v>54</v>
      </c>
      <c r="D47" s="15">
        <f>SUM(D48:D48)</f>
        <v>68788</v>
      </c>
      <c r="E47" s="15">
        <f>SUM(E48:E48)</f>
        <v>18000</v>
      </c>
      <c r="F47" s="15">
        <f>SUM(F48:F48)</f>
        <v>17917.37</v>
      </c>
      <c r="G47" s="26">
        <f t="shared" si="0"/>
        <v>99.54094444444443</v>
      </c>
    </row>
    <row r="48" spans="1:7" ht="25.5">
      <c r="A48" s="35">
        <v>34</v>
      </c>
      <c r="B48" s="32">
        <v>420221</v>
      </c>
      <c r="C48" s="39" t="s">
        <v>55</v>
      </c>
      <c r="D48" s="17">
        <v>68788</v>
      </c>
      <c r="E48" s="17">
        <v>18000</v>
      </c>
      <c r="F48" s="17">
        <v>17917.37</v>
      </c>
      <c r="G48" s="36">
        <f t="shared" si="0"/>
        <v>99.54094444444443</v>
      </c>
    </row>
    <row r="49" spans="1:7" ht="12.75">
      <c r="A49" s="35">
        <v>35</v>
      </c>
      <c r="B49" s="29" t="s">
        <v>56</v>
      </c>
      <c r="C49" s="13" t="s">
        <v>57</v>
      </c>
      <c r="D49" s="15">
        <f>SUM(D50)</f>
        <v>4500</v>
      </c>
      <c r="E49" s="15">
        <f>SUM(E50)</f>
        <v>800</v>
      </c>
      <c r="F49" s="15">
        <f>SUM(F50)</f>
        <v>737</v>
      </c>
      <c r="G49" s="26">
        <f t="shared" si="0"/>
        <v>92.125</v>
      </c>
    </row>
    <row r="50" spans="1:7" ht="38.25">
      <c r="A50" s="34">
        <v>36</v>
      </c>
      <c r="B50" s="32" t="s">
        <v>58</v>
      </c>
      <c r="C50" s="10" t="s">
        <v>59</v>
      </c>
      <c r="D50" s="17">
        <v>4500</v>
      </c>
      <c r="E50" s="17">
        <v>800</v>
      </c>
      <c r="F50" s="17">
        <v>737</v>
      </c>
      <c r="G50" s="36">
        <f t="shared" si="0"/>
        <v>92.125</v>
      </c>
    </row>
    <row r="51" spans="1:7" ht="12.75">
      <c r="A51" s="34">
        <v>37</v>
      </c>
      <c r="B51" s="10"/>
      <c r="C51" s="11" t="s">
        <v>60</v>
      </c>
      <c r="D51" s="19">
        <f>D15+D18+D20+D24+D28+D33+D35+D39+D42+D44+D47+D49</f>
        <v>279577</v>
      </c>
      <c r="E51" s="19">
        <f>E15+E18+E20+E24+E28+E33+E35+E39+E42+E44+E47+E49</f>
        <v>71056</v>
      </c>
      <c r="F51" s="19">
        <f>F15+F18+F20+F24+F28+F33+F35+F39+F42+F44+F47+F49</f>
        <v>69941.61</v>
      </c>
      <c r="G51" s="38">
        <f t="shared" si="0"/>
        <v>98.4316736095474</v>
      </c>
    </row>
    <row r="52" spans="1:7" ht="12.75">
      <c r="A52" s="35">
        <v>38</v>
      </c>
      <c r="B52" s="10"/>
      <c r="C52" s="11" t="s">
        <v>61</v>
      </c>
      <c r="D52" s="20">
        <f>D53+D58+D63+D66+D68+D71+D76+D81+D86+D89+D92+D94+D97</f>
        <v>279577</v>
      </c>
      <c r="E52" s="20">
        <f>E53+E58+E63+E66+E68+E71+E76+E81+E86+E89+E92+E94+E97</f>
        <v>71056</v>
      </c>
      <c r="F52" s="20">
        <f>F53+F58+F63+F66+F68+F71+F76+F81+F86+F89+F92+F94+F97</f>
        <v>60662.11000000001</v>
      </c>
      <c r="G52" s="38">
        <f t="shared" si="0"/>
        <v>85.3722556856564</v>
      </c>
    </row>
    <row r="53" spans="1:7" ht="12.75">
      <c r="A53" s="35">
        <v>39</v>
      </c>
      <c r="B53" s="13" t="s">
        <v>62</v>
      </c>
      <c r="C53" s="13" t="s">
        <v>63</v>
      </c>
      <c r="D53" s="15">
        <f>SUM(D54:D57)</f>
        <v>22500</v>
      </c>
      <c r="E53" s="15">
        <f>SUM(E54:E57)</f>
        <v>5304</v>
      </c>
      <c r="F53" s="15">
        <f>SUM(F54:F57)</f>
        <v>2931.9100000000003</v>
      </c>
      <c r="G53" s="26">
        <f t="shared" si="0"/>
        <v>55.27733785822022</v>
      </c>
    </row>
    <row r="54" spans="1:7" ht="12.75">
      <c r="A54" s="34">
        <v>40</v>
      </c>
      <c r="B54" s="10" t="s">
        <v>64</v>
      </c>
      <c r="C54" s="10" t="s">
        <v>65</v>
      </c>
      <c r="D54" s="17">
        <v>17000</v>
      </c>
      <c r="E54" s="17">
        <v>4000</v>
      </c>
      <c r="F54" s="17">
        <v>2586.94</v>
      </c>
      <c r="G54" s="36">
        <f t="shared" si="0"/>
        <v>64.6735</v>
      </c>
    </row>
    <row r="55" spans="1:7" ht="12.75">
      <c r="A55" s="34">
        <v>41</v>
      </c>
      <c r="B55" s="10" t="s">
        <v>66</v>
      </c>
      <c r="C55" s="10" t="s">
        <v>67</v>
      </c>
      <c r="D55" s="17">
        <v>5100</v>
      </c>
      <c r="E55" s="17">
        <v>1279</v>
      </c>
      <c r="F55" s="17">
        <v>397.24</v>
      </c>
      <c r="G55" s="36">
        <f t="shared" si="0"/>
        <v>31.05863956215794</v>
      </c>
    </row>
    <row r="56" spans="1:7" ht="12.75">
      <c r="A56" s="35">
        <v>42</v>
      </c>
      <c r="B56" s="24" t="s">
        <v>145</v>
      </c>
      <c r="C56" s="24" t="s">
        <v>98</v>
      </c>
      <c r="D56" s="17">
        <v>400</v>
      </c>
      <c r="E56" s="17">
        <v>25</v>
      </c>
      <c r="F56" s="17">
        <v>1.19</v>
      </c>
      <c r="G56" s="36">
        <f t="shared" si="0"/>
        <v>4.76</v>
      </c>
    </row>
    <row r="57" spans="1:7" ht="12.75">
      <c r="A57" s="35">
        <v>43</v>
      </c>
      <c r="B57" s="24" t="s">
        <v>158</v>
      </c>
      <c r="C57" s="24" t="s">
        <v>159</v>
      </c>
      <c r="D57" s="17">
        <v>0</v>
      </c>
      <c r="E57" s="17">
        <v>0</v>
      </c>
      <c r="F57" s="17">
        <v>-53.46</v>
      </c>
      <c r="G57" s="36">
        <v>0</v>
      </c>
    </row>
    <row r="58" spans="1:7" ht="12.75">
      <c r="A58" s="34">
        <v>44</v>
      </c>
      <c r="B58" s="12" t="s">
        <v>68</v>
      </c>
      <c r="C58" s="12" t="s">
        <v>69</v>
      </c>
      <c r="D58" s="15">
        <f>SUM(D59:D62)</f>
        <v>10346</v>
      </c>
      <c r="E58" s="15">
        <f>SUM(E59:E62)</f>
        <v>1630</v>
      </c>
      <c r="F58" s="15">
        <f>SUM(F59:F62)</f>
        <v>1481.25</v>
      </c>
      <c r="G58" s="26">
        <f t="shared" si="0"/>
        <v>90.87423312883435</v>
      </c>
    </row>
    <row r="59" spans="1:7" ht="12.75">
      <c r="A59" s="34">
        <v>45</v>
      </c>
      <c r="B59" s="9" t="s">
        <v>70</v>
      </c>
      <c r="C59" s="10" t="s">
        <v>67</v>
      </c>
      <c r="D59" s="17">
        <v>3885</v>
      </c>
      <c r="E59" s="17">
        <v>300</v>
      </c>
      <c r="F59" s="17">
        <v>153.87</v>
      </c>
      <c r="G59" s="36">
        <f t="shared" si="0"/>
        <v>51.29</v>
      </c>
    </row>
    <row r="60" spans="1:7" ht="12.75">
      <c r="A60" s="35">
        <v>46</v>
      </c>
      <c r="B60" s="9" t="s">
        <v>71</v>
      </c>
      <c r="C60" s="9" t="s">
        <v>73</v>
      </c>
      <c r="D60" s="17">
        <v>500</v>
      </c>
      <c r="E60" s="17">
        <v>0</v>
      </c>
      <c r="F60" s="17">
        <v>0</v>
      </c>
      <c r="G60" s="36">
        <v>0</v>
      </c>
    </row>
    <row r="61" spans="1:7" ht="12.75">
      <c r="A61" s="35">
        <v>47</v>
      </c>
      <c r="B61" s="9" t="s">
        <v>72</v>
      </c>
      <c r="C61" s="9" t="s">
        <v>74</v>
      </c>
      <c r="D61" s="17">
        <v>1811</v>
      </c>
      <c r="E61" s="17">
        <v>365</v>
      </c>
      <c r="F61" s="17">
        <v>364.1</v>
      </c>
      <c r="G61" s="36">
        <f t="shared" si="0"/>
        <v>99.75342465753425</v>
      </c>
    </row>
    <row r="62" spans="1:7" ht="12.75">
      <c r="A62" s="34">
        <v>48</v>
      </c>
      <c r="B62" s="9" t="s">
        <v>76</v>
      </c>
      <c r="C62" s="9" t="s">
        <v>75</v>
      </c>
      <c r="D62" s="17">
        <v>4150</v>
      </c>
      <c r="E62" s="17">
        <v>965</v>
      </c>
      <c r="F62" s="17">
        <v>963.28</v>
      </c>
      <c r="G62" s="36">
        <f t="shared" si="0"/>
        <v>99.82176165803108</v>
      </c>
    </row>
    <row r="63" spans="1:7" ht="25.5">
      <c r="A63" s="34">
        <v>49</v>
      </c>
      <c r="B63" s="30" t="s">
        <v>77</v>
      </c>
      <c r="C63" s="13" t="s">
        <v>78</v>
      </c>
      <c r="D63" s="15">
        <f>SUM(D64:D65)</f>
        <v>1710</v>
      </c>
      <c r="E63" s="15">
        <f>SUM(E64:E65)</f>
        <v>321</v>
      </c>
      <c r="F63" s="15">
        <f>SUM(F64:F65)</f>
        <v>319.4</v>
      </c>
      <c r="G63" s="26">
        <f t="shared" si="0"/>
        <v>99.50155763239874</v>
      </c>
    </row>
    <row r="64" spans="1:7" ht="12.75">
      <c r="A64" s="35">
        <v>50</v>
      </c>
      <c r="B64" s="9" t="s">
        <v>79</v>
      </c>
      <c r="C64" s="10" t="s">
        <v>67</v>
      </c>
      <c r="D64" s="17">
        <v>100</v>
      </c>
      <c r="E64" s="17">
        <v>47</v>
      </c>
      <c r="F64" s="17">
        <v>45.4</v>
      </c>
      <c r="G64" s="36">
        <f t="shared" si="0"/>
        <v>96.59574468085107</v>
      </c>
    </row>
    <row r="65" spans="1:7" ht="12.75">
      <c r="A65" s="35">
        <v>51</v>
      </c>
      <c r="B65" s="9" t="s">
        <v>80</v>
      </c>
      <c r="C65" s="9" t="s">
        <v>81</v>
      </c>
      <c r="D65" s="17">
        <v>1610</v>
      </c>
      <c r="E65" s="17">
        <v>274</v>
      </c>
      <c r="F65" s="17">
        <v>274</v>
      </c>
      <c r="G65" s="36">
        <f t="shared" si="0"/>
        <v>99.99999999999999</v>
      </c>
    </row>
    <row r="66" spans="1:7" ht="12.75">
      <c r="A66" s="34">
        <v>52</v>
      </c>
      <c r="B66" s="12" t="s">
        <v>82</v>
      </c>
      <c r="C66" s="12" t="s">
        <v>84</v>
      </c>
      <c r="D66" s="15">
        <f>SUM(D67:D67)</f>
        <v>231</v>
      </c>
      <c r="E66" s="15">
        <f>SUM(E67:E67)</f>
        <v>65</v>
      </c>
      <c r="F66" s="15">
        <f>SUM(F67:F67)</f>
        <v>41.12</v>
      </c>
      <c r="G66" s="26">
        <f t="shared" si="0"/>
        <v>63.26153846153846</v>
      </c>
    </row>
    <row r="67" spans="1:7" ht="12.75">
      <c r="A67" s="34">
        <v>53</v>
      </c>
      <c r="B67" s="9" t="s">
        <v>83</v>
      </c>
      <c r="C67" s="10" t="s">
        <v>67</v>
      </c>
      <c r="D67" s="17">
        <v>231</v>
      </c>
      <c r="E67" s="17">
        <v>65</v>
      </c>
      <c r="F67" s="17">
        <v>41.12</v>
      </c>
      <c r="G67" s="36">
        <f t="shared" si="0"/>
        <v>63.26153846153846</v>
      </c>
    </row>
    <row r="68" spans="1:7" ht="12.75">
      <c r="A68" s="35">
        <v>54</v>
      </c>
      <c r="B68" s="12" t="s">
        <v>85</v>
      </c>
      <c r="C68" s="12" t="s">
        <v>87</v>
      </c>
      <c r="D68" s="15">
        <f>SUM(D69:D70)</f>
        <v>525</v>
      </c>
      <c r="E68" s="15">
        <f>SUM(E69:E70)</f>
        <v>85</v>
      </c>
      <c r="F68" s="15">
        <f>SUM(F69:F70)</f>
        <v>55.83</v>
      </c>
      <c r="G68" s="26">
        <f t="shared" si="0"/>
        <v>65.68235294117648</v>
      </c>
    </row>
    <row r="69" spans="1:7" ht="12.75">
      <c r="A69" s="35">
        <v>55</v>
      </c>
      <c r="B69" s="9" t="s">
        <v>86</v>
      </c>
      <c r="C69" s="10" t="s">
        <v>67</v>
      </c>
      <c r="D69" s="17">
        <v>525</v>
      </c>
      <c r="E69" s="17">
        <v>85</v>
      </c>
      <c r="F69" s="17">
        <v>57.41</v>
      </c>
      <c r="G69" s="36">
        <f t="shared" si="0"/>
        <v>67.54117647058823</v>
      </c>
    </row>
    <row r="70" spans="1:7" ht="12.75">
      <c r="A70" s="34">
        <v>56</v>
      </c>
      <c r="B70" s="40" t="s">
        <v>160</v>
      </c>
      <c r="C70" s="24" t="s">
        <v>159</v>
      </c>
      <c r="D70" s="17">
        <v>0</v>
      </c>
      <c r="E70" s="17">
        <v>0</v>
      </c>
      <c r="F70" s="17">
        <v>-1.58</v>
      </c>
      <c r="G70" s="36">
        <v>0</v>
      </c>
    </row>
    <row r="71" spans="1:7" ht="12.75">
      <c r="A71" s="34">
        <v>57</v>
      </c>
      <c r="B71" s="12" t="s">
        <v>88</v>
      </c>
      <c r="C71" s="12" t="s">
        <v>93</v>
      </c>
      <c r="D71" s="15">
        <f>SUM(D72:D75)</f>
        <v>34810</v>
      </c>
      <c r="E71" s="15">
        <f>SUM(E72:E75)</f>
        <v>8564</v>
      </c>
      <c r="F71" s="15">
        <f>SUM(F72:F75)</f>
        <v>6753.72</v>
      </c>
      <c r="G71" s="26">
        <f t="shared" si="0"/>
        <v>78.86174684726764</v>
      </c>
    </row>
    <row r="72" spans="1:7" ht="12.75">
      <c r="A72" s="35">
        <v>58</v>
      </c>
      <c r="B72" s="9" t="s">
        <v>89</v>
      </c>
      <c r="C72" s="10" t="s">
        <v>65</v>
      </c>
      <c r="D72" s="17">
        <v>16960</v>
      </c>
      <c r="E72" s="17">
        <v>4200</v>
      </c>
      <c r="F72" s="17">
        <v>4066.21</v>
      </c>
      <c r="G72" s="36">
        <f t="shared" si="0"/>
        <v>96.8145238095238</v>
      </c>
    </row>
    <row r="73" spans="1:7" ht="12.75">
      <c r="A73" s="35">
        <v>59</v>
      </c>
      <c r="B73" s="9" t="s">
        <v>90</v>
      </c>
      <c r="C73" s="10" t="s">
        <v>67</v>
      </c>
      <c r="D73" s="17">
        <v>1935</v>
      </c>
      <c r="E73" s="17">
        <v>421</v>
      </c>
      <c r="F73" s="17">
        <v>352.42</v>
      </c>
      <c r="G73" s="36">
        <f t="shared" si="0"/>
        <v>83.7102137767221</v>
      </c>
    </row>
    <row r="74" spans="1:7" ht="12.75">
      <c r="A74" s="34">
        <v>60</v>
      </c>
      <c r="B74" s="9" t="s">
        <v>91</v>
      </c>
      <c r="C74" s="9" t="s">
        <v>92</v>
      </c>
      <c r="D74" s="17">
        <v>15875</v>
      </c>
      <c r="E74" s="17">
        <v>3943</v>
      </c>
      <c r="F74" s="17">
        <v>2335.09</v>
      </c>
      <c r="G74" s="36">
        <f t="shared" si="0"/>
        <v>59.2211514075577</v>
      </c>
    </row>
    <row r="75" spans="1:7" ht="12.75">
      <c r="A75" s="34">
        <v>61</v>
      </c>
      <c r="B75" s="40" t="s">
        <v>155</v>
      </c>
      <c r="C75" s="40" t="s">
        <v>98</v>
      </c>
      <c r="D75" s="17">
        <v>40</v>
      </c>
      <c r="E75" s="17">
        <v>0</v>
      </c>
      <c r="F75" s="17">
        <v>0</v>
      </c>
      <c r="G75" s="36">
        <v>0</v>
      </c>
    </row>
    <row r="76" spans="1:7" ht="12.75">
      <c r="A76" s="35">
        <v>62</v>
      </c>
      <c r="B76" s="12" t="s">
        <v>94</v>
      </c>
      <c r="C76" s="12" t="s">
        <v>99</v>
      </c>
      <c r="D76" s="15">
        <f>SUM(D77:D80)</f>
        <v>28160</v>
      </c>
      <c r="E76" s="15">
        <f>SUM(E77:E80)</f>
        <v>6167</v>
      </c>
      <c r="F76" s="15">
        <f>SUM(F77:F80)</f>
        <v>6124.8099999999995</v>
      </c>
      <c r="G76" s="26">
        <f t="shared" si="0"/>
        <v>99.31587481757742</v>
      </c>
    </row>
    <row r="77" spans="1:7" ht="12.75">
      <c r="A77" s="35">
        <v>63</v>
      </c>
      <c r="B77" s="9" t="s">
        <v>95</v>
      </c>
      <c r="C77" s="10" t="s">
        <v>65</v>
      </c>
      <c r="D77" s="17">
        <v>2156</v>
      </c>
      <c r="E77" s="17">
        <v>450</v>
      </c>
      <c r="F77" s="17">
        <v>436.74</v>
      </c>
      <c r="G77" s="36">
        <f t="shared" si="0"/>
        <v>97.05333333333334</v>
      </c>
    </row>
    <row r="78" spans="1:7" ht="12.75">
      <c r="A78" s="34">
        <v>64</v>
      </c>
      <c r="B78" s="9" t="s">
        <v>96</v>
      </c>
      <c r="C78" s="10" t="s">
        <v>67</v>
      </c>
      <c r="D78" s="17">
        <v>280</v>
      </c>
      <c r="E78" s="17">
        <v>35</v>
      </c>
      <c r="F78" s="17">
        <v>34.69</v>
      </c>
      <c r="G78" s="36">
        <f t="shared" si="0"/>
        <v>99.11428571428571</v>
      </c>
    </row>
    <row r="79" spans="1:7" ht="12.75">
      <c r="A79" s="34">
        <v>65</v>
      </c>
      <c r="B79" s="9" t="s">
        <v>97</v>
      </c>
      <c r="C79" s="9" t="s">
        <v>74</v>
      </c>
      <c r="D79" s="17">
        <v>15339</v>
      </c>
      <c r="E79" s="17">
        <v>3082</v>
      </c>
      <c r="F79" s="17">
        <v>3066.9</v>
      </c>
      <c r="G79" s="36">
        <f t="shared" si="0"/>
        <v>99.510058403634</v>
      </c>
    </row>
    <row r="80" spans="1:7" ht="12.75">
      <c r="A80" s="35">
        <v>66</v>
      </c>
      <c r="B80" s="10">
        <v>670259</v>
      </c>
      <c r="C80" s="10" t="s">
        <v>98</v>
      </c>
      <c r="D80" s="17">
        <v>10385</v>
      </c>
      <c r="E80" s="17">
        <v>2600</v>
      </c>
      <c r="F80" s="17">
        <v>2586.48</v>
      </c>
      <c r="G80" s="36">
        <f aca="true" t="shared" si="2" ref="G80:G98">F80/E80%</f>
        <v>99.48</v>
      </c>
    </row>
    <row r="81" spans="1:7" ht="12.75">
      <c r="A81" s="35">
        <v>67</v>
      </c>
      <c r="B81" s="13" t="s">
        <v>100</v>
      </c>
      <c r="C81" s="13" t="s">
        <v>105</v>
      </c>
      <c r="D81" s="15">
        <f>SUM(D82:D85)</f>
        <v>160657</v>
      </c>
      <c r="E81" s="15">
        <f>SUM(E82:E85)</f>
        <v>43614</v>
      </c>
      <c r="F81" s="15">
        <f>SUM(F82:F85)</f>
        <v>39955.19</v>
      </c>
      <c r="G81" s="26">
        <f t="shared" si="2"/>
        <v>91.61092768377128</v>
      </c>
    </row>
    <row r="82" spans="1:7" ht="12.75">
      <c r="A82" s="34">
        <v>68</v>
      </c>
      <c r="B82" s="10" t="s">
        <v>101</v>
      </c>
      <c r="C82" s="10" t="s">
        <v>65</v>
      </c>
      <c r="D82" s="17">
        <v>76419</v>
      </c>
      <c r="E82" s="17">
        <v>22042</v>
      </c>
      <c r="F82" s="17">
        <v>20487.27</v>
      </c>
      <c r="G82" s="36">
        <f t="shared" si="2"/>
        <v>92.94651120587969</v>
      </c>
    </row>
    <row r="83" spans="1:7" ht="12.75">
      <c r="A83" s="34">
        <v>69</v>
      </c>
      <c r="B83" s="10" t="s">
        <v>102</v>
      </c>
      <c r="C83" s="10" t="s">
        <v>67</v>
      </c>
      <c r="D83" s="17">
        <v>13600</v>
      </c>
      <c r="E83" s="17">
        <v>3572</v>
      </c>
      <c r="F83" s="17">
        <v>1609.39</v>
      </c>
      <c r="G83" s="36">
        <f t="shared" si="2"/>
        <v>45.05571108622621</v>
      </c>
    </row>
    <row r="84" spans="1:7" ht="12.75">
      <c r="A84" s="35">
        <v>70</v>
      </c>
      <c r="B84" s="10" t="s">
        <v>103</v>
      </c>
      <c r="C84" s="9" t="s">
        <v>92</v>
      </c>
      <c r="D84" s="17">
        <v>68788</v>
      </c>
      <c r="E84" s="17">
        <v>18000</v>
      </c>
      <c r="F84" s="17">
        <v>17858.53</v>
      </c>
      <c r="G84" s="36">
        <f t="shared" si="2"/>
        <v>99.21405555555555</v>
      </c>
    </row>
    <row r="85" spans="1:7" ht="12.75">
      <c r="A85" s="35">
        <v>71</v>
      </c>
      <c r="B85" s="10" t="s">
        <v>104</v>
      </c>
      <c r="C85" s="10" t="s">
        <v>98</v>
      </c>
      <c r="D85" s="17">
        <v>1850</v>
      </c>
      <c r="E85" s="17">
        <v>0</v>
      </c>
      <c r="F85" s="17">
        <v>0</v>
      </c>
      <c r="G85" s="36">
        <v>0</v>
      </c>
    </row>
    <row r="86" spans="1:7" ht="12.75">
      <c r="A86" s="34">
        <v>72</v>
      </c>
      <c r="B86" s="13" t="s">
        <v>126</v>
      </c>
      <c r="C86" s="13" t="s">
        <v>128</v>
      </c>
      <c r="D86" s="15">
        <f>SUM(D87:D88)</f>
        <v>4500</v>
      </c>
      <c r="E86" s="15">
        <f>SUM(E87:E88)</f>
        <v>795</v>
      </c>
      <c r="F86" s="15">
        <f>SUM(F87:F88)</f>
        <v>777.16</v>
      </c>
      <c r="G86" s="26">
        <f t="shared" si="2"/>
        <v>97.75597484276729</v>
      </c>
    </row>
    <row r="87" spans="1:7" ht="12.75">
      <c r="A87" s="34">
        <v>73</v>
      </c>
      <c r="B87" s="10" t="s">
        <v>127</v>
      </c>
      <c r="C87" s="10" t="s">
        <v>67</v>
      </c>
      <c r="D87" s="17">
        <v>1200</v>
      </c>
      <c r="E87" s="17">
        <v>175</v>
      </c>
      <c r="F87" s="17">
        <v>159.36</v>
      </c>
      <c r="G87" s="36">
        <f t="shared" si="2"/>
        <v>91.06285714285715</v>
      </c>
    </row>
    <row r="88" spans="1:7" ht="12.75">
      <c r="A88" s="35">
        <v>74</v>
      </c>
      <c r="B88" s="24" t="s">
        <v>156</v>
      </c>
      <c r="C88" s="24" t="s">
        <v>157</v>
      </c>
      <c r="D88" s="17">
        <v>3300</v>
      </c>
      <c r="E88" s="17">
        <v>620</v>
      </c>
      <c r="F88" s="17">
        <v>617.8</v>
      </c>
      <c r="G88" s="36">
        <f t="shared" si="2"/>
        <v>99.64516129032258</v>
      </c>
    </row>
    <row r="89" spans="1:7" ht="25.5">
      <c r="A89" s="35">
        <v>75</v>
      </c>
      <c r="B89" s="29" t="s">
        <v>106</v>
      </c>
      <c r="C89" s="13" t="s">
        <v>108</v>
      </c>
      <c r="D89" s="15">
        <f>SUM(D90:D91)</f>
        <v>2816</v>
      </c>
      <c r="E89" s="15">
        <f>SUM(E90:E91)</f>
        <v>424</v>
      </c>
      <c r="F89" s="15">
        <f>SUM(F90:F91)</f>
        <v>220.92</v>
      </c>
      <c r="G89" s="26">
        <f t="shared" si="2"/>
        <v>52.10377358490565</v>
      </c>
    </row>
    <row r="90" spans="1:7" ht="12.75">
      <c r="A90" s="34">
        <v>76</v>
      </c>
      <c r="B90" s="10" t="s">
        <v>107</v>
      </c>
      <c r="C90" s="10" t="s">
        <v>67</v>
      </c>
      <c r="D90" s="17">
        <v>16</v>
      </c>
      <c r="E90" s="17">
        <v>4</v>
      </c>
      <c r="F90" s="17">
        <v>0.92</v>
      </c>
      <c r="G90" s="36">
        <f t="shared" si="2"/>
        <v>23</v>
      </c>
    </row>
    <row r="91" spans="1:7" ht="12.75">
      <c r="A91" s="34">
        <v>77</v>
      </c>
      <c r="B91" s="10" t="s">
        <v>125</v>
      </c>
      <c r="C91" s="10" t="s">
        <v>98</v>
      </c>
      <c r="D91" s="17">
        <v>2800</v>
      </c>
      <c r="E91" s="17">
        <v>420</v>
      </c>
      <c r="F91" s="17">
        <v>220</v>
      </c>
      <c r="G91" s="36">
        <f t="shared" si="2"/>
        <v>52.38095238095238</v>
      </c>
    </row>
    <row r="92" spans="1:7" ht="25.5">
      <c r="A92" s="35">
        <v>78</v>
      </c>
      <c r="B92" s="29" t="s">
        <v>109</v>
      </c>
      <c r="C92" s="13" t="s">
        <v>111</v>
      </c>
      <c r="D92" s="15">
        <f>SUM(D93)</f>
        <v>312</v>
      </c>
      <c r="E92" s="15">
        <f>SUM(E93)</f>
        <v>80</v>
      </c>
      <c r="F92" s="15">
        <f>SUM(F93)</f>
        <v>69</v>
      </c>
      <c r="G92" s="26">
        <f t="shared" si="2"/>
        <v>86.25</v>
      </c>
    </row>
    <row r="93" spans="1:7" ht="12.75">
      <c r="A93" s="35">
        <v>79</v>
      </c>
      <c r="B93" s="32" t="s">
        <v>110</v>
      </c>
      <c r="C93" s="31" t="s">
        <v>74</v>
      </c>
      <c r="D93" s="41">
        <v>312</v>
      </c>
      <c r="E93" s="41">
        <v>80</v>
      </c>
      <c r="F93" s="41">
        <v>69</v>
      </c>
      <c r="G93" s="42">
        <f t="shared" si="2"/>
        <v>86.25</v>
      </c>
    </row>
    <row r="94" spans="1:7" ht="12.75">
      <c r="A94" s="34">
        <v>80</v>
      </c>
      <c r="B94" s="13" t="s">
        <v>112</v>
      </c>
      <c r="C94" s="13" t="s">
        <v>113</v>
      </c>
      <c r="D94" s="15">
        <f>SUM(D95:D96)</f>
        <v>11580</v>
      </c>
      <c r="E94" s="15">
        <f>SUM(E95:E96)</f>
        <v>3602</v>
      </c>
      <c r="F94" s="15">
        <f>SUM(F95:F96)</f>
        <v>1526.8</v>
      </c>
      <c r="G94" s="26">
        <f t="shared" si="2"/>
        <v>42.38756246529705</v>
      </c>
    </row>
    <row r="95" spans="1:7" ht="12.75">
      <c r="A95" s="34">
        <v>81</v>
      </c>
      <c r="B95" s="10">
        <v>840210</v>
      </c>
      <c r="C95" s="10" t="s">
        <v>65</v>
      </c>
      <c r="D95" s="17">
        <v>887</v>
      </c>
      <c r="E95" s="17">
        <v>152</v>
      </c>
      <c r="F95" s="17">
        <v>148.32</v>
      </c>
      <c r="G95" s="36">
        <f t="shared" si="2"/>
        <v>97.57894736842104</v>
      </c>
    </row>
    <row r="96" spans="1:7" ht="12.75">
      <c r="A96" s="35">
        <v>82</v>
      </c>
      <c r="B96" s="10">
        <v>840220</v>
      </c>
      <c r="C96" s="10" t="s">
        <v>67</v>
      </c>
      <c r="D96" s="17">
        <v>10693</v>
      </c>
      <c r="E96" s="17">
        <v>3450</v>
      </c>
      <c r="F96" s="17">
        <v>1378.48</v>
      </c>
      <c r="G96" s="36">
        <f t="shared" si="2"/>
        <v>39.95594202898551</v>
      </c>
    </row>
    <row r="97" spans="1:7" ht="12.75">
      <c r="A97" s="35">
        <v>83</v>
      </c>
      <c r="B97" s="13" t="s">
        <v>114</v>
      </c>
      <c r="C97" s="13" t="s">
        <v>116</v>
      </c>
      <c r="D97" s="15">
        <f>SUM(D98:D98)</f>
        <v>1430</v>
      </c>
      <c r="E97" s="15">
        <f>SUM(E98:E98)</f>
        <v>405</v>
      </c>
      <c r="F97" s="15">
        <f>SUM(F98:F98)</f>
        <v>405</v>
      </c>
      <c r="G97" s="26">
        <f t="shared" si="2"/>
        <v>100</v>
      </c>
    </row>
    <row r="98" spans="1:7" ht="12.75">
      <c r="A98" s="34">
        <v>84</v>
      </c>
      <c r="B98" s="10" t="s">
        <v>115</v>
      </c>
      <c r="C98" s="9" t="s">
        <v>74</v>
      </c>
      <c r="D98" s="17">
        <v>1430</v>
      </c>
      <c r="E98" s="17">
        <v>405</v>
      </c>
      <c r="F98" s="17">
        <v>405</v>
      </c>
      <c r="G98" s="36">
        <f t="shared" si="2"/>
        <v>100</v>
      </c>
    </row>
    <row r="99" spans="1:7" ht="12.75">
      <c r="A99" s="34">
        <v>85</v>
      </c>
      <c r="B99" s="11"/>
      <c r="C99" s="11" t="s">
        <v>117</v>
      </c>
      <c r="D99" s="19">
        <f>D51-D52</f>
        <v>0</v>
      </c>
      <c r="E99" s="19">
        <f>E51-E52</f>
        <v>0</v>
      </c>
      <c r="F99" s="19">
        <f>F51-F52</f>
        <v>9279.499999999993</v>
      </c>
      <c r="G99" s="15"/>
    </row>
    <row r="100" spans="1:7" ht="12.75">
      <c r="A100" s="43"/>
      <c r="B100" s="21"/>
      <c r="C100" s="21"/>
      <c r="D100" s="22"/>
      <c r="E100" s="22"/>
      <c r="F100" s="22"/>
      <c r="G100" s="23"/>
    </row>
    <row r="101" spans="1:7" ht="12.75">
      <c r="A101" s="43"/>
      <c r="B101" s="21"/>
      <c r="C101" s="21"/>
      <c r="D101" s="22"/>
      <c r="E101" s="22"/>
      <c r="F101" s="22"/>
      <c r="G101" s="23"/>
    </row>
    <row r="102" spans="1:7" ht="12.75">
      <c r="A102" s="43"/>
      <c r="B102" s="21"/>
      <c r="C102" s="21"/>
      <c r="D102" s="22"/>
      <c r="E102" s="22"/>
      <c r="F102" s="22"/>
      <c r="G102" s="23"/>
    </row>
    <row r="103" spans="1:7" ht="12.75">
      <c r="A103" s="43"/>
      <c r="B103" s="21"/>
      <c r="C103" s="21"/>
      <c r="D103" s="22"/>
      <c r="E103" s="22"/>
      <c r="F103" s="22"/>
      <c r="G103" s="23"/>
    </row>
    <row r="104" spans="1:7" ht="12.75">
      <c r="A104" s="43"/>
      <c r="B104" s="21"/>
      <c r="C104" s="21"/>
      <c r="D104" s="22"/>
      <c r="E104" s="22"/>
      <c r="F104" s="22"/>
      <c r="G104" s="23"/>
    </row>
    <row r="105" spans="1:7" ht="12.75">
      <c r="A105" s="43"/>
      <c r="B105" s="21"/>
      <c r="C105" s="21"/>
      <c r="D105" s="22"/>
      <c r="E105" s="22"/>
      <c r="F105" s="22"/>
      <c r="G105" s="23"/>
    </row>
    <row r="106" spans="1:7" ht="12.75">
      <c r="A106" s="43"/>
      <c r="B106" s="21"/>
      <c r="C106" s="21"/>
      <c r="D106" s="22"/>
      <c r="E106" s="22"/>
      <c r="F106" s="22"/>
      <c r="G106" s="23"/>
    </row>
    <row r="107" spans="1:7" ht="12.75">
      <c r="A107" s="43"/>
      <c r="B107" s="21"/>
      <c r="C107" s="21"/>
      <c r="D107" s="22"/>
      <c r="E107" s="22"/>
      <c r="F107" s="22"/>
      <c r="G107" s="23"/>
    </row>
    <row r="108" spans="1:7" ht="12.75">
      <c r="A108" s="14"/>
      <c r="B108" s="21"/>
      <c r="C108" s="21"/>
      <c r="D108" s="22"/>
      <c r="E108" s="22"/>
      <c r="F108" s="22"/>
      <c r="G108" s="23"/>
    </row>
    <row r="109" spans="1:7" ht="12.75">
      <c r="A109" s="44" t="s">
        <v>119</v>
      </c>
      <c r="B109" s="44"/>
      <c r="C109" s="44"/>
      <c r="D109" s="4"/>
      <c r="E109" s="4"/>
      <c r="F109" s="4"/>
      <c r="G109" s="4"/>
    </row>
    <row r="110" spans="1:7" ht="12.75">
      <c r="A110" s="44" t="s">
        <v>161</v>
      </c>
      <c r="B110" s="44"/>
      <c r="C110" s="44"/>
      <c r="D110" s="4"/>
      <c r="E110" s="4"/>
      <c r="F110" s="4"/>
      <c r="G110" s="4"/>
    </row>
    <row r="111" spans="1:7" ht="12.75">
      <c r="A111" s="4"/>
      <c r="B111" s="4"/>
      <c r="C111" s="4"/>
      <c r="D111" s="44" t="s">
        <v>120</v>
      </c>
      <c r="E111" s="44"/>
      <c r="F111" s="44"/>
      <c r="G111" s="44"/>
    </row>
    <row r="112" spans="1:7" ht="12.75">
      <c r="A112" s="4"/>
      <c r="B112" s="4"/>
      <c r="C112" s="4"/>
      <c r="D112" s="44" t="s">
        <v>121</v>
      </c>
      <c r="E112" s="44"/>
      <c r="F112" s="44"/>
      <c r="G112" s="44"/>
    </row>
    <row r="113" spans="1:7" ht="12.75">
      <c r="A113" s="4"/>
      <c r="B113" s="4"/>
      <c r="C113" s="4"/>
      <c r="D113" s="44" t="s">
        <v>124</v>
      </c>
      <c r="E113" s="44"/>
      <c r="F113" s="44"/>
      <c r="G113" s="44"/>
    </row>
    <row r="114" ht="12.75">
      <c r="A114" s="16"/>
    </row>
  </sheetData>
  <sheetProtection/>
  <mergeCells count="10">
    <mergeCell ref="A6:G6"/>
    <mergeCell ref="A8:G8"/>
    <mergeCell ref="D2:G2"/>
    <mergeCell ref="D3:G3"/>
    <mergeCell ref="A7:G7"/>
    <mergeCell ref="D113:G113"/>
    <mergeCell ref="A109:C109"/>
    <mergeCell ref="A110:C110"/>
    <mergeCell ref="D111:G111"/>
    <mergeCell ref="D112:G112"/>
  </mergeCells>
  <printOptions/>
  <pageMargins left="0.5" right="0" top="0.5" bottom="1" header="0.5" footer="0.5"/>
  <pageSetup horizontalDpi="600" verticalDpi="600" orientation="portrait" paperSize="9" r:id="rId1"/>
  <headerFooter alignWithMargins="0">
    <oddFooter>&amp;LGA
F-PO-09-02, ed.3,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2017-04-10T06:46:13Z</cp:lastPrinted>
  <dcterms:created xsi:type="dcterms:W3CDTF">2011-04-07T08:15:52Z</dcterms:created>
  <dcterms:modified xsi:type="dcterms:W3CDTF">2017-04-10T06:46:21Z</dcterms:modified>
  <cp:category/>
  <cp:version/>
  <cp:contentType/>
  <cp:contentStatus/>
</cp:coreProperties>
</file>